
<file path=[Content_Types].xml><?xml version="1.0" encoding="utf-8"?>
<Types xmlns="http://schemas.openxmlformats.org/package/2006/content-types">
  <Default Extension="bin" ContentType="application/vnd.openxmlformats-officedocument.oleObject"/>
  <Default Extension="jpeg" ContentType="image/jpeg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328"/>
  <workbookPr/>
  <mc:AlternateContent xmlns:mc="http://schemas.openxmlformats.org/markup-compatibility/2006">
    <mc:Choice Requires="x15">
      <x15ac:absPath xmlns:x15ac="http://schemas.microsoft.com/office/spreadsheetml/2010/11/ac" url="\\172.16.50.28\datos$\Innovacion\transparencia\Web\DOC NUEVA WEB\4. Economía y presupuestos\3. PMP\Año 2021\"/>
    </mc:Choice>
  </mc:AlternateContent>
  <xr:revisionPtr revIDLastSave="0" documentId="13_ncr:1_{461139E4-BED1-4881-B095-CAAA4B1746DE}" xr6:coauthVersionLast="45" xr6:coauthVersionMax="45" xr10:uidLastSave="{00000000-0000-0000-0000-000000000000}"/>
  <bookViews>
    <workbookView xWindow="-108" yWindow="-108" windowWidth="23256" windowHeight="12576" activeTab="2" xr2:uid="{00000000-000D-0000-FFFF-FFFF00000000}"/>
  </bookViews>
  <sheets>
    <sheet name="1T Pagos" sheetId="4" r:id="rId1"/>
    <sheet name="1T Pte Pago" sheetId="5" r:id="rId2"/>
    <sheet name="1T intereses" sheetId="6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8" i="6" l="1"/>
  <c r="C18" i="6"/>
  <c r="D9" i="6"/>
  <c r="F7" i="5"/>
  <c r="F7" i="4"/>
  <c r="D14" i="4"/>
  <c r="D13" i="4"/>
  <c r="C14" i="4"/>
  <c r="C13" i="4"/>
  <c r="G13" i="4"/>
  <c r="F14" i="4"/>
  <c r="F13" i="4"/>
  <c r="G14" i="4"/>
  <c r="E13" i="4"/>
  <c r="E14" i="4"/>
  <c r="E16" i="4" l="1"/>
  <c r="G16" i="4"/>
  <c r="F16" i="4"/>
  <c r="D16" i="4"/>
  <c r="C16" i="4" l="1"/>
</calcChain>
</file>

<file path=xl/sharedStrings.xml><?xml version="1.0" encoding="utf-8"?>
<sst xmlns="http://schemas.openxmlformats.org/spreadsheetml/2006/main" count="45" uniqueCount="26">
  <si>
    <t>PAGOS REALIZADOS EN EL TRIMESTRE</t>
  </si>
  <si>
    <t>SITUACION A ....................</t>
  </si>
  <si>
    <t>EMPRESA:</t>
  </si>
  <si>
    <t>MADRID DESTINO CULTURA TURISMO Y NEGOCIO, S.A.</t>
  </si>
  <si>
    <t>Pagos realizados en el trimestre</t>
  </si>
  <si>
    <t>Periodo medio de pago (PMP) (dias)</t>
  </si>
  <si>
    <t>Dentro periodo legal pago</t>
  </si>
  <si>
    <t>Fuera periodo legal pago</t>
  </si>
  <si>
    <t>Numero de pagos</t>
  </si>
  <si>
    <t>Importe total</t>
  </si>
  <si>
    <t>Aprovisionamientos y otros gastos de explotación</t>
  </si>
  <si>
    <t>Adquisiciones de inmovilizado material e intangible</t>
  </si>
  <si>
    <t>Sin desagregar</t>
  </si>
  <si>
    <t>Total</t>
  </si>
  <si>
    <t>FACTURAS O DOCUMENTOS JUSTIFICATIVOS PENDIENTES DE PAGO AL FINAL DEL TRIMESTRE</t>
  </si>
  <si>
    <t>MADRID DESTINO CULTURA TURISMO Y NEGOCIO, SA</t>
  </si>
  <si>
    <t>Facturas o documentos justificativos pendientes de pago al final del trimestre</t>
  </si>
  <si>
    <t>Periodo medio del pendiente pago (PMPP) (dias)</t>
  </si>
  <si>
    <t>Pendientes pago al final del trimestre</t>
  </si>
  <si>
    <t>Dentro periodo legal pago al final del trimestre</t>
  </si>
  <si>
    <t>Fuera periodo legal pago al final del trimestre</t>
  </si>
  <si>
    <t>Numero de operaciones</t>
  </si>
  <si>
    <t>INTERES DE DEMORA PAGADOS EN EL TRIMESTRE</t>
  </si>
  <si>
    <t xml:space="preserve">SITUACION A </t>
  </si>
  <si>
    <t>Intereses de demora pagados en el trimestre</t>
  </si>
  <si>
    <t>Importe total intereses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</si>
</sst>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7" formatCode="#,##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 Narrow"/>
      <family val="2"/>
    </font>
    <font>
      <b/>
      <sz val="12"/>
      <name val="Arial"/>
      <family val="2"/>
    </font>
    <font>
      <sz val="10"/>
      <name val="Arial Narrow"/>
      <family val="2"/>
    </font>
    <font>
      <b/>
      <sz val="10"/>
      <name val="Arial Narrow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1" fillId="0" borderId="0"/>
    <xf numFmtId="0" fontId="2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0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5" fillId="2" borderId="0" xfId="0" applyFont="1" applyFill="1" applyProtection="1">
      <protection locked="0"/>
    </xf>
    <xf numFmtId="14" fontId="0" fillId="2" borderId="0" xfId="0" applyNumberFormat="1" applyFill="1" applyProtection="1">
      <protection locked="0"/>
    </xf>
    <xf numFmtId="0" fontId="3" fillId="0" borderId="0" xfId="0" applyFont="1" applyAlignment="1">
      <alignment vertical="center"/>
    </xf>
    <xf numFmtId="0" fontId="6" fillId="3" borderId="15" xfId="0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0" fontId="0" fillId="0" borderId="17" xfId="0" applyBorder="1" applyAlignment="1">
      <alignment horizontal="left" vertical="center" wrapText="1"/>
    </xf>
    <xf numFmtId="4" fontId="0" fillId="2" borderId="4" xfId="0" applyNumberFormat="1" applyFill="1" applyBorder="1" applyAlignment="1" applyProtection="1">
      <alignment vertical="center"/>
      <protection locked="0"/>
    </xf>
    <xf numFmtId="3" fontId="0" fillId="2" borderId="18" xfId="0" applyNumberFormat="1" applyFill="1" applyBorder="1" applyAlignment="1" applyProtection="1">
      <alignment vertical="center"/>
      <protection locked="0"/>
    </xf>
    <xf numFmtId="0" fontId="0" fillId="0" borderId="19" xfId="0" applyBorder="1" applyAlignment="1">
      <alignment horizontal="left" vertical="center" wrapText="1"/>
    </xf>
    <xf numFmtId="3" fontId="0" fillId="2" borderId="20" xfId="0" applyNumberFormat="1" applyFill="1" applyBorder="1" applyAlignment="1" applyProtection="1">
      <alignment vertical="center"/>
      <protection locked="0"/>
    </xf>
    <xf numFmtId="0" fontId="0" fillId="0" borderId="10" xfId="0" applyBorder="1" applyAlignment="1">
      <alignment horizontal="left" vertical="center" wrapText="1"/>
    </xf>
    <xf numFmtId="4" fontId="0" fillId="2" borderId="3" xfId="0" applyNumberFormat="1" applyFill="1" applyBorder="1" applyAlignment="1" applyProtection="1">
      <alignment vertical="center"/>
      <protection locked="0"/>
    </xf>
    <xf numFmtId="3" fontId="0" fillId="2" borderId="11" xfId="0" applyNumberFormat="1" applyFill="1" applyBorder="1" applyAlignment="1" applyProtection="1">
      <alignment vertical="center"/>
      <protection locked="0"/>
    </xf>
    <xf numFmtId="3" fontId="0" fillId="2" borderId="21" xfId="0" applyNumberFormat="1" applyFill="1" applyBorder="1" applyAlignment="1" applyProtection="1">
      <alignment vertical="center"/>
      <protection locked="0"/>
    </xf>
    <xf numFmtId="0" fontId="7" fillId="0" borderId="22" xfId="0" applyFont="1" applyBorder="1" applyAlignment="1">
      <alignment horizontal="right" vertical="center"/>
    </xf>
    <xf numFmtId="4" fontId="7" fillId="0" borderId="23" xfId="0" applyNumberFormat="1" applyFont="1" applyBorder="1" applyAlignment="1">
      <alignment vertical="center"/>
    </xf>
    <xf numFmtId="3" fontId="7" fillId="0" borderId="24" xfId="0" applyNumberFormat="1" applyFont="1" applyBorder="1" applyAlignment="1">
      <alignment vertical="center"/>
    </xf>
    <xf numFmtId="3" fontId="0" fillId="0" borderId="0" xfId="0" applyNumberFormat="1"/>
    <xf numFmtId="0" fontId="7" fillId="0" borderId="0" xfId="0" applyFont="1"/>
    <xf numFmtId="44" fontId="0" fillId="0" borderId="0" xfId="1" applyFont="1"/>
    <xf numFmtId="0" fontId="6" fillId="3" borderId="15" xfId="0" applyFont="1" applyFill="1" applyBorder="1" applyAlignment="1">
      <alignment horizontal="center" vertical="center" wrapText="1"/>
    </xf>
    <xf numFmtId="167" fontId="0" fillId="2" borderId="4" xfId="0" applyNumberFormat="1" applyFill="1" applyBorder="1" applyAlignment="1" applyProtection="1">
      <alignment vertical="center"/>
      <protection locked="0"/>
    </xf>
    <xf numFmtId="167" fontId="0" fillId="2" borderId="2" xfId="0" applyNumberFormat="1" applyFill="1" applyBorder="1" applyAlignment="1" applyProtection="1">
      <alignment vertical="center"/>
      <protection locked="0"/>
    </xf>
    <xf numFmtId="3" fontId="0" fillId="2" borderId="28" xfId="0" applyNumberFormat="1" applyFill="1" applyBorder="1" applyAlignment="1" applyProtection="1">
      <alignment vertical="center"/>
      <protection locked="0"/>
    </xf>
    <xf numFmtId="3" fontId="0" fillId="2" borderId="29" xfId="0" applyNumberFormat="1" applyFill="1" applyBorder="1" applyAlignment="1" applyProtection="1">
      <alignment vertical="center"/>
      <protection locked="0"/>
    </xf>
    <xf numFmtId="14" fontId="5" fillId="2" borderId="0" xfId="0" applyNumberFormat="1" applyFont="1" applyFill="1" applyAlignment="1" applyProtection="1">
      <alignment horizontal="right"/>
      <protection locked="0"/>
    </xf>
    <xf numFmtId="14" fontId="5" fillId="2" borderId="0" xfId="0" applyNumberFormat="1" applyFont="1" applyFill="1" applyAlignment="1" applyProtection="1">
      <alignment horizontal="left"/>
      <protection locked="0"/>
    </xf>
    <xf numFmtId="3" fontId="0" fillId="2" borderId="4" xfId="0" applyNumberFormat="1" applyFill="1" applyBorder="1" applyAlignment="1" applyProtection="1">
      <alignment vertical="center"/>
      <protection locked="0"/>
    </xf>
    <xf numFmtId="3" fontId="0" fillId="2" borderId="3" xfId="0" applyNumberFormat="1" applyFill="1" applyBorder="1" applyAlignment="1" applyProtection="1">
      <alignment vertical="center"/>
      <protection locked="0"/>
    </xf>
    <xf numFmtId="3" fontId="7" fillId="0" borderId="23" xfId="0" applyNumberFormat="1" applyFont="1" applyBorder="1" applyAlignment="1">
      <alignment vertical="center"/>
    </xf>
    <xf numFmtId="0" fontId="0" fillId="0" borderId="0" xfId="0" applyAlignment="1">
      <alignment horizontal="justify" vertical="center" wrapText="1"/>
    </xf>
    <xf numFmtId="0" fontId="0" fillId="0" borderId="0" xfId="0" applyAlignment="1">
      <alignment horizontal="justify" vertical="center"/>
    </xf>
    <xf numFmtId="0" fontId="3" fillId="2" borderId="0" xfId="0" applyFont="1" applyFill="1" applyAlignment="1">
      <alignment vertical="center" wrapText="1"/>
    </xf>
    <xf numFmtId="0" fontId="0" fillId="2" borderId="0" xfId="0" applyFill="1" applyAlignment="1">
      <alignment wrapText="1"/>
    </xf>
    <xf numFmtId="0" fontId="6" fillId="3" borderId="5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0" fillId="0" borderId="13" xfId="0" applyBorder="1"/>
    <xf numFmtId="0" fontId="6" fillId="3" borderId="6" xfId="0" applyFont="1" applyFill="1" applyBorder="1" applyAlignment="1">
      <alignment horizontal="center" vertical="center" wrapText="1"/>
    </xf>
    <xf numFmtId="0" fontId="0" fillId="0" borderId="11" xfId="0" applyBorder="1" applyAlignment="1">
      <alignment wrapText="1"/>
    </xf>
    <xf numFmtId="0" fontId="0" fillId="0" borderId="14" xfId="0" applyBorder="1" applyAlignment="1">
      <alignment wrapText="1"/>
    </xf>
    <xf numFmtId="0" fontId="6" fillId="3" borderId="7" xfId="0" applyFont="1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2" xfId="0" applyBorder="1" applyAlignment="1">
      <alignment horizontal="center"/>
    </xf>
    <xf numFmtId="0" fontId="6" fillId="3" borderId="5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0" fillId="0" borderId="13" xfId="0" applyBorder="1" applyAlignment="1">
      <alignment wrapText="1"/>
    </xf>
    <xf numFmtId="0" fontId="6" fillId="3" borderId="25" xfId="0" applyFont="1" applyFill="1" applyBorder="1" applyAlignment="1">
      <alignment horizontal="center" wrapText="1"/>
    </xf>
    <xf numFmtId="0" fontId="6" fillId="3" borderId="26" xfId="0" applyFont="1" applyFill="1" applyBorder="1" applyAlignment="1">
      <alignment horizontal="center" wrapText="1"/>
    </xf>
    <xf numFmtId="0" fontId="0" fillId="0" borderId="27" xfId="0" applyBorder="1" applyAlignment="1">
      <alignment horizontal="center" wrapText="1"/>
    </xf>
    <xf numFmtId="0" fontId="0" fillId="0" borderId="0" xfId="0" applyAlignment="1">
      <alignment wrapText="1"/>
    </xf>
    <xf numFmtId="0" fontId="6" fillId="3" borderId="30" xfId="0" applyFont="1" applyFill="1" applyBorder="1" applyAlignment="1">
      <alignment horizontal="center" vertical="center" wrapText="1"/>
    </xf>
    <xf numFmtId="0" fontId="0" fillId="0" borderId="21" xfId="0" applyBorder="1" applyAlignment="1">
      <alignment wrapText="1"/>
    </xf>
    <xf numFmtId="0" fontId="0" fillId="0" borderId="31" xfId="0" applyBorder="1" applyAlignment="1">
      <alignment wrapText="1"/>
    </xf>
  </cellXfs>
  <cellStyles count="6">
    <cellStyle name="Millares 3" xfId="4" xr:uid="{68B34EC3-ED82-47FB-B6EC-68746A144864}"/>
    <cellStyle name="Moneda" xfId="1" builtinId="4"/>
    <cellStyle name="Moneda 3" xfId="5" xr:uid="{A505BCA0-9079-4A55-A7B1-C1C924B06630}"/>
    <cellStyle name="Normal" xfId="0" builtinId="0"/>
    <cellStyle name="Normal 2 2" xfId="3" xr:uid="{571EC35C-6F87-4368-8DB1-0DF50F10856D}"/>
    <cellStyle name="Normal 5" xfId="2" xr:uid="{E00413BE-09A8-4EAC-9D6C-6F2CF4B3371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3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594360</xdr:colOff>
          <xdr:row>18</xdr:row>
          <xdr:rowOff>0</xdr:rowOff>
        </xdr:from>
        <xdr:to>
          <xdr:col>6</xdr:col>
          <xdr:colOff>541020</xdr:colOff>
          <xdr:row>18</xdr:row>
          <xdr:rowOff>0</xdr:rowOff>
        </xdr:to>
        <xdr:sp macro="" textlink="">
          <xdr:nvSpPr>
            <xdr:cNvPr id="4097" name="Object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3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1</xdr:col>
      <xdr:colOff>38099</xdr:colOff>
      <xdr:row>0</xdr:row>
      <xdr:rowOff>28576</xdr:rowOff>
    </xdr:from>
    <xdr:to>
      <xdr:col>1</xdr:col>
      <xdr:colOff>1676400</xdr:colOff>
      <xdr:row>4</xdr:row>
      <xdr:rowOff>161926</xdr:rowOff>
    </xdr:to>
    <xdr:pic>
      <xdr:nvPicPr>
        <xdr:cNvPr id="3" name="D1E2F950-4CEC-41DD-A9A2-20B5B5D2811B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099" y="28576"/>
          <a:ext cx="1638301" cy="895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1638301</xdr:colOff>
      <xdr:row>4</xdr:row>
      <xdr:rowOff>133350</xdr:rowOff>
    </xdr:to>
    <xdr:pic>
      <xdr:nvPicPr>
        <xdr:cNvPr id="2" name="D1E2F950-4CEC-41DD-A9A2-20B5B5D2811B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0"/>
          <a:ext cx="1638301" cy="895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1</xdr:col>
      <xdr:colOff>1704975</xdr:colOff>
      <xdr:row>5</xdr:row>
      <xdr:rowOff>24859</xdr:rowOff>
    </xdr:to>
    <xdr:pic>
      <xdr:nvPicPr>
        <xdr:cNvPr id="2" name="1 Imagen" descr="cid:B1995FDC-19E3-4C5E-995A-107619690BE0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381000"/>
          <a:ext cx="1704975" cy="5963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1</xdr:row>
      <xdr:rowOff>133350</xdr:rowOff>
    </xdr:from>
    <xdr:to>
      <xdr:col>1</xdr:col>
      <xdr:colOff>2019300</xdr:colOff>
      <xdr:row>6</xdr:row>
      <xdr:rowOff>47626</xdr:rowOff>
    </xdr:to>
    <xdr:pic>
      <xdr:nvPicPr>
        <xdr:cNvPr id="3" name="D1E2F950-4CEC-41DD-A9A2-20B5B5D2811B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323850"/>
          <a:ext cx="1981200" cy="87630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Finanzas\Administracion\SECTOR%20P&#218;BLICO\REPORTING%20AYTO\EJERCICIO%202021\PMP%202021\03_Marzo%202021\PMP%20Marzo%2021%20v.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ecks Víctor"/>
      <sheetName val="Cambios respecto a v.1"/>
      <sheetName val="PMP Tratado"/>
      <sheetName val="Diferencias pagos Mens-Trim"/>
      <sheetName val="PMP´s mensuales anteriores"/>
      <sheetName val="Check pagos "/>
      <sheetName val="Resumen"/>
      <sheetName val="PAGOS"/>
      <sheetName val="PAGOS PENDIENTES"/>
      <sheetName val="INTERESES DE DEMORA"/>
      <sheetName val="PMP PAGOS TRIMESTRE"/>
      <sheetName val="PMP PAGOS ENERO"/>
      <sheetName val="pmp pagos FEBRERO"/>
      <sheetName val="Saldos fichas-PMP"/>
      <sheetName val="IncidenciasTotales"/>
      <sheetName val="Limpia facs PMP 18.04 y 31.08"/>
      <sheetName val="Pantallazo PMP"/>
      <sheetName val="Saldo contabilidad"/>
      <sheetName val="PMP Original"/>
      <sheetName val="PMP TOTAL ABRIL 18"/>
      <sheetName val="PMP Marzo 21 v.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110">
          <cell r="C110" t="str">
            <v>Pte. Pago finalizar trimestre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image" Target="../media/image1.wmf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95D072-E362-4DD5-8292-27F3A5278DF1}">
  <dimension ref="B5:G27"/>
  <sheetViews>
    <sheetView workbookViewId="0">
      <selection activeCell="A8" sqref="A8"/>
    </sheetView>
  </sheetViews>
  <sheetFormatPr baseColWidth="10" defaultRowHeight="14.4" x14ac:dyDescent="0.3"/>
  <cols>
    <col min="2" max="2" width="47" bestFit="1" customWidth="1"/>
    <col min="3" max="3" width="18.88671875" customWidth="1"/>
    <col min="4" max="4" width="17.109375" customWidth="1"/>
    <col min="5" max="5" width="16.88671875" customWidth="1"/>
    <col min="6" max="6" width="15.44140625" customWidth="1"/>
    <col min="7" max="7" width="16.88671875" customWidth="1"/>
  </cols>
  <sheetData>
    <row r="5" spans="2:7" ht="15.6" x14ac:dyDescent="0.3">
      <c r="B5" s="1"/>
      <c r="C5" s="1"/>
      <c r="F5" s="1"/>
    </row>
    <row r="6" spans="2:7" ht="15.6" x14ac:dyDescent="0.3">
      <c r="B6" s="2" t="s">
        <v>0</v>
      </c>
      <c r="C6" s="2"/>
      <c r="D6" s="1"/>
      <c r="E6" s="3"/>
    </row>
    <row r="7" spans="2:7" x14ac:dyDescent="0.3">
      <c r="E7" s="4" t="s">
        <v>1</v>
      </c>
      <c r="F7" s="5" t="e">
        <f>+[1]!FechaFinInforme[Fecha fin informe]</f>
        <v>#REF!</v>
      </c>
    </row>
    <row r="8" spans="2:7" ht="15.6" x14ac:dyDescent="0.3">
      <c r="B8" s="6" t="s">
        <v>2</v>
      </c>
      <c r="C8" s="36" t="s">
        <v>3</v>
      </c>
      <c r="D8" s="37"/>
      <c r="E8" s="37"/>
      <c r="F8" s="37"/>
      <c r="G8" s="37"/>
    </row>
    <row r="9" spans="2:7" ht="15" thickBot="1" x14ac:dyDescent="0.35"/>
    <row r="10" spans="2:7" x14ac:dyDescent="0.3">
      <c r="B10" s="38" t="s">
        <v>4</v>
      </c>
      <c r="C10" s="41" t="s">
        <v>5</v>
      </c>
      <c r="D10" s="44" t="s">
        <v>4</v>
      </c>
      <c r="E10" s="45"/>
      <c r="F10" s="45"/>
      <c r="G10" s="46"/>
    </row>
    <row r="11" spans="2:7" x14ac:dyDescent="0.3">
      <c r="B11" s="39"/>
      <c r="C11" s="42"/>
      <c r="D11" s="47" t="s">
        <v>6</v>
      </c>
      <c r="E11" s="48"/>
      <c r="F11" s="47" t="s">
        <v>7</v>
      </c>
      <c r="G11" s="49"/>
    </row>
    <row r="12" spans="2:7" ht="15" thickBot="1" x14ac:dyDescent="0.35">
      <c r="B12" s="40"/>
      <c r="C12" s="43"/>
      <c r="D12" s="7" t="s">
        <v>8</v>
      </c>
      <c r="E12" s="7" t="s">
        <v>9</v>
      </c>
      <c r="F12" s="7" t="s">
        <v>8</v>
      </c>
      <c r="G12" s="8" t="s">
        <v>9</v>
      </c>
    </row>
    <row r="13" spans="2:7" ht="55.5" customHeight="1" x14ac:dyDescent="0.3">
      <c r="B13" s="9" t="s">
        <v>10</v>
      </c>
      <c r="C13" s="10" t="e">
        <f>+GETPIVOTDATA("Suma de Ratio para trimestral",[1]Resumen!$C$110,"Es Inmovilizado","No","Pte. Pago finalizar trimestre","No")</f>
        <v>#REF!</v>
      </c>
      <c r="D13" s="11" t="e">
        <f>+GETPIVOTDATA("Cuenta de Nº Documento Factura",[1]Resumen!$C$110,"Es Inmovilizado","No","Pte. Pago finalizar trimestre","No","Recálculo en plazo/fuera de plazo","Realizado en plazo")</f>
        <v>#REF!</v>
      </c>
      <c r="E13" s="11" t="e">
        <f>+GETPIVOTDATA("Suma de Importe Pagado",[1]Resumen!$C$110,"Es Inmovilizado","No","Pte. Pago finalizar trimestre","No","Recálculo en plazo/fuera de plazo","Realizado en plazo")</f>
        <v>#REF!</v>
      </c>
      <c r="F13" s="11" t="e">
        <f>+GETPIVOTDATA("Cuenta de Nº Documento Factura",[1]Resumen!$C$110,"Es Inmovilizado","No","Pte. Pago finalizar trimestre","No","Recálculo en plazo/fuera de plazo","Realizado fuera de plazo")</f>
        <v>#REF!</v>
      </c>
      <c r="G13" s="11" t="e">
        <f>+GETPIVOTDATA("Suma de Importe Pagado",[1]Resumen!$C$110,"Es Inmovilizado","No","Pte. Pago finalizar trimestre","No","Recálculo en plazo/fuera de plazo","Realizado fuera de plazo")</f>
        <v>#REF!</v>
      </c>
    </row>
    <row r="14" spans="2:7" ht="54.75" customHeight="1" x14ac:dyDescent="0.3">
      <c r="B14" s="12" t="s">
        <v>11</v>
      </c>
      <c r="C14" s="10" t="e">
        <f>+GETPIVOTDATA("Suma de Ratio para trimestral",[1]Resumen!$C$110,"Es Inmovilizado","Sí","Pte. Pago finalizar trimestre","No")</f>
        <v>#REF!</v>
      </c>
      <c r="D14" s="11" t="e">
        <f>+GETPIVOTDATA("Cuenta de Nº Documento Factura",[1]Resumen!$C$110,"Es Inmovilizado","Sí","Pte. Pago finalizar trimestre","No","Recálculo en plazo/fuera de plazo","Realizado en plazo")</f>
        <v>#REF!</v>
      </c>
      <c r="E14" s="11" t="e">
        <f>+GETPIVOTDATA("Suma de Importe Pagado",[1]Resumen!$C$110,"Es Inmovilizado","Sí","Pte. Pago finalizar trimestre","No","Recálculo en plazo/fuera de plazo","Realizado en plazo")</f>
        <v>#REF!</v>
      </c>
      <c r="F14" s="11" t="e">
        <f>+GETPIVOTDATA("Cuenta de Nº Documento Factura",[1]Resumen!$C$110,"Es Inmovilizado","Sí","Pte. Pago finalizar trimestre","No","Recálculo en plazo/fuera de plazo","Realizado fuera de plazo")</f>
        <v>#REF!</v>
      </c>
      <c r="G14" s="13" t="e">
        <f>+GETPIVOTDATA("Suma de Importe Pagado",[1]Resumen!$C$110,"Es Inmovilizado","Sí","Pte. Pago finalizar trimestre","No","Recálculo en plazo/fuera de plazo","Realizado fuera de plazo")</f>
        <v>#REF!</v>
      </c>
    </row>
    <row r="15" spans="2:7" ht="15" thickBot="1" x14ac:dyDescent="0.35">
      <c r="B15" s="14" t="s">
        <v>12</v>
      </c>
      <c r="C15" s="15"/>
      <c r="D15" s="16"/>
      <c r="E15" s="16"/>
      <c r="F15" s="16"/>
      <c r="G15" s="17"/>
    </row>
    <row r="16" spans="2:7" ht="15" thickBot="1" x14ac:dyDescent="0.35">
      <c r="B16" s="18" t="s">
        <v>13</v>
      </c>
      <c r="C16" s="19" t="e">
        <f>IF(E16=0,"",((C13*(E13+G13))+(C14*(E14+G14))+(C15*(E15+G15)))/(E16+G16))</f>
        <v>#REF!</v>
      </c>
      <c r="D16" s="20" t="e">
        <f>+D14+D13+D15</f>
        <v>#REF!</v>
      </c>
      <c r="E16" s="20" t="e">
        <f>+E14+E13+E15</f>
        <v>#REF!</v>
      </c>
      <c r="F16" s="20" t="e">
        <f>+F14+F13+F15</f>
        <v>#REF!</v>
      </c>
      <c r="G16" s="20" t="e">
        <f>+G14+G13+G15</f>
        <v>#REF!</v>
      </c>
    </row>
    <row r="18" spans="2:7" x14ac:dyDescent="0.3">
      <c r="E18" s="21"/>
      <c r="F18" s="21"/>
      <c r="G18" s="21"/>
    </row>
    <row r="19" spans="2:7" x14ac:dyDescent="0.3">
      <c r="B19" s="22"/>
    </row>
    <row r="25" spans="2:7" x14ac:dyDescent="0.3">
      <c r="B25" s="34"/>
      <c r="C25" s="35"/>
      <c r="D25" s="35"/>
      <c r="E25" s="35"/>
      <c r="F25" s="35"/>
      <c r="G25" s="35"/>
    </row>
    <row r="26" spans="2:7" x14ac:dyDescent="0.3">
      <c r="E26" s="21"/>
    </row>
    <row r="27" spans="2:7" x14ac:dyDescent="0.3">
      <c r="E27" s="23"/>
    </row>
  </sheetData>
  <mergeCells count="7">
    <mergeCell ref="B25:G25"/>
    <mergeCell ref="C8:G8"/>
    <mergeCell ref="B10:B12"/>
    <mergeCell ref="C10:C12"/>
    <mergeCell ref="D10:G10"/>
    <mergeCell ref="D11:E11"/>
    <mergeCell ref="F11:G11"/>
  </mergeCells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progId="Equation.3" shapeId="4097" r:id="rId3">
          <objectPr defaultSize="0" autoPict="0" r:id="rId4">
            <anchor moveWithCells="1" sizeWithCells="1">
              <from>
                <xdr:col>1</xdr:col>
                <xdr:colOff>594360</xdr:colOff>
                <xdr:row>18</xdr:row>
                <xdr:rowOff>0</xdr:rowOff>
              </from>
              <to>
                <xdr:col>6</xdr:col>
                <xdr:colOff>541020</xdr:colOff>
                <xdr:row>18</xdr:row>
                <xdr:rowOff>0</xdr:rowOff>
              </to>
            </anchor>
          </objectPr>
        </oleObject>
      </mc:Choice>
      <mc:Fallback>
        <oleObject progId="Equation.3" shapeId="4097" r:id="rId3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64C27E-587C-45E3-913A-78E5DB5AE622}">
  <dimension ref="A6:G17"/>
  <sheetViews>
    <sheetView workbookViewId="0">
      <selection activeCell="B17" sqref="B17"/>
    </sheetView>
  </sheetViews>
  <sheetFormatPr baseColWidth="10" defaultRowHeight="14.4" x14ac:dyDescent="0.3"/>
  <cols>
    <col min="2" max="2" width="96.6640625" customWidth="1"/>
    <col min="3" max="3" width="38.109375" bestFit="1" customWidth="1"/>
    <col min="4" max="4" width="10.33203125" bestFit="1" customWidth="1"/>
    <col min="5" max="5" width="20" bestFit="1" customWidth="1"/>
    <col min="6" max="7" width="10.6640625" bestFit="1" customWidth="1"/>
  </cols>
  <sheetData>
    <row r="6" spans="1:7" ht="15.6" x14ac:dyDescent="0.3">
      <c r="B6" s="2" t="s">
        <v>14</v>
      </c>
      <c r="C6" s="2"/>
      <c r="D6" s="1"/>
      <c r="E6" s="3"/>
    </row>
    <row r="7" spans="1:7" x14ac:dyDescent="0.3">
      <c r="E7" s="4" t="s">
        <v>1</v>
      </c>
      <c r="F7" s="5" t="e">
        <f>+[1]!FechaFinInforme[Fecha fin informe]</f>
        <v>#REF!</v>
      </c>
    </row>
    <row r="8" spans="1:7" ht="15.6" x14ac:dyDescent="0.3">
      <c r="B8" s="6" t="s">
        <v>2</v>
      </c>
      <c r="C8" s="36" t="s">
        <v>15</v>
      </c>
      <c r="D8" s="37"/>
      <c r="E8" s="37"/>
      <c r="F8" s="37"/>
      <c r="G8" s="37"/>
    </row>
    <row r="9" spans="1:7" ht="15" thickBot="1" x14ac:dyDescent="0.35"/>
    <row r="10" spans="1:7" x14ac:dyDescent="0.3">
      <c r="B10" s="50" t="s">
        <v>16</v>
      </c>
      <c r="C10" s="41" t="s">
        <v>17</v>
      </c>
      <c r="D10" s="44" t="s">
        <v>18</v>
      </c>
      <c r="E10" s="45"/>
      <c r="F10" s="45"/>
      <c r="G10" s="46"/>
    </row>
    <row r="11" spans="1:7" x14ac:dyDescent="0.3">
      <c r="B11" s="51"/>
      <c r="C11" s="42"/>
      <c r="D11" s="53" t="s">
        <v>19</v>
      </c>
      <c r="E11" s="54"/>
      <c r="F11" s="53" t="s">
        <v>20</v>
      </c>
      <c r="G11" s="55"/>
    </row>
    <row r="12" spans="1:7" ht="28.2" thickBot="1" x14ac:dyDescent="0.35">
      <c r="B12" s="52"/>
      <c r="C12" s="43"/>
      <c r="D12" s="24" t="s">
        <v>21</v>
      </c>
      <c r="E12" s="7" t="s">
        <v>9</v>
      </c>
      <c r="F12" s="24" t="s">
        <v>21</v>
      </c>
      <c r="G12" s="8" t="s">
        <v>9</v>
      </c>
    </row>
    <row r="13" spans="1:7" ht="46.5" customHeight="1" x14ac:dyDescent="0.3">
      <c r="B13" s="9" t="s">
        <v>10</v>
      </c>
      <c r="C13" s="25">
        <v>22.29115008786345</v>
      </c>
      <c r="D13" s="11">
        <v>289</v>
      </c>
      <c r="E13" s="11">
        <v>1077287.25</v>
      </c>
      <c r="F13" s="11">
        <v>63</v>
      </c>
      <c r="G13" s="13">
        <v>45184.76</v>
      </c>
    </row>
    <row r="14" spans="1:7" ht="48.75" customHeight="1" x14ac:dyDescent="0.3">
      <c r="B14" s="12" t="s">
        <v>11</v>
      </c>
      <c r="C14" s="26">
        <v>16.101783542491056</v>
      </c>
      <c r="D14" s="27">
        <v>22</v>
      </c>
      <c r="E14" s="11">
        <v>587897.00000000012</v>
      </c>
      <c r="F14" s="27">
        <v>1</v>
      </c>
      <c r="G14" s="28">
        <v>646.87</v>
      </c>
    </row>
    <row r="15" spans="1:7" ht="15" thickBot="1" x14ac:dyDescent="0.35">
      <c r="B15" s="14" t="s">
        <v>12</v>
      </c>
      <c r="C15" s="26"/>
      <c r="D15" s="27"/>
      <c r="E15" s="27"/>
      <c r="F15" s="27"/>
      <c r="G15" s="27"/>
    </row>
    <row r="16" spans="1:7" ht="15" thickBot="1" x14ac:dyDescent="0.35">
      <c r="A16" s="22"/>
      <c r="B16" s="18" t="s">
        <v>13</v>
      </c>
      <c r="C16" s="19">
        <v>20.162172921700623</v>
      </c>
      <c r="D16" s="20">
        <v>311</v>
      </c>
      <c r="E16" s="20">
        <v>1665184.25</v>
      </c>
      <c r="F16" s="20">
        <v>64</v>
      </c>
      <c r="G16" s="20">
        <v>45831.630000000005</v>
      </c>
    </row>
    <row r="17" spans="5:5" x14ac:dyDescent="0.3">
      <c r="E17" s="21"/>
    </row>
  </sheetData>
  <mergeCells count="6">
    <mergeCell ref="C8:G8"/>
    <mergeCell ref="B10:B12"/>
    <mergeCell ref="C10:C12"/>
    <mergeCell ref="D10:G10"/>
    <mergeCell ref="D11:E11"/>
    <mergeCell ref="F11:G1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1675DF-D29A-4740-9F51-8B4BE856296C}">
  <dimension ref="B6:D18"/>
  <sheetViews>
    <sheetView tabSelected="1" workbookViewId="0">
      <selection activeCell="B25" sqref="B25"/>
    </sheetView>
  </sheetViews>
  <sheetFormatPr baseColWidth="10" defaultRowHeight="14.4" x14ac:dyDescent="0.3"/>
  <cols>
    <col min="1" max="1" width="6.88671875" customWidth="1"/>
    <col min="2" max="2" width="60.6640625" bestFit="1" customWidth="1"/>
    <col min="3" max="3" width="14.33203125" bestFit="1" customWidth="1"/>
    <col min="4" max="4" width="18.109375" bestFit="1" customWidth="1"/>
  </cols>
  <sheetData>
    <row r="6" spans="2:4" ht="15.6" x14ac:dyDescent="0.3">
      <c r="B6" s="1"/>
      <c r="C6" s="1"/>
      <c r="D6" s="1"/>
    </row>
    <row r="7" spans="2:4" ht="15.6" x14ac:dyDescent="0.3">
      <c r="B7" s="1"/>
      <c r="C7" s="1"/>
      <c r="D7" s="1"/>
    </row>
    <row r="8" spans="2:4" ht="15.6" x14ac:dyDescent="0.3">
      <c r="B8" s="2" t="s">
        <v>22</v>
      </c>
      <c r="C8" s="2"/>
      <c r="D8" s="1"/>
    </row>
    <row r="9" spans="2:4" x14ac:dyDescent="0.3">
      <c r="C9" s="29" t="s">
        <v>23</v>
      </c>
      <c r="D9" s="30">
        <f>+[1]!FechaFinInforme[Fecha fin informe]</f>
        <v>44286</v>
      </c>
    </row>
    <row r="10" spans="2:4" ht="15.6" x14ac:dyDescent="0.3">
      <c r="B10" s="6" t="s">
        <v>2</v>
      </c>
      <c r="C10" s="36" t="s">
        <v>15</v>
      </c>
      <c r="D10" s="56"/>
    </row>
    <row r="11" spans="2:4" ht="15" thickBot="1" x14ac:dyDescent="0.35"/>
    <row r="12" spans="2:4" x14ac:dyDescent="0.3">
      <c r="B12" s="38" t="s">
        <v>24</v>
      </c>
      <c r="C12" s="41" t="s">
        <v>8</v>
      </c>
      <c r="D12" s="57" t="s">
        <v>25</v>
      </c>
    </row>
    <row r="13" spans="2:4" x14ac:dyDescent="0.3">
      <c r="B13" s="39"/>
      <c r="C13" s="42"/>
      <c r="D13" s="58"/>
    </row>
    <row r="14" spans="2:4" ht="15" thickBot="1" x14ac:dyDescent="0.35">
      <c r="B14" s="40"/>
      <c r="C14" s="43"/>
      <c r="D14" s="59"/>
    </row>
    <row r="15" spans="2:4" x14ac:dyDescent="0.3">
      <c r="B15" s="9" t="s">
        <v>10</v>
      </c>
      <c r="C15" s="31">
        <v>0</v>
      </c>
      <c r="D15" s="13">
        <v>0</v>
      </c>
    </row>
    <row r="16" spans="2:4" x14ac:dyDescent="0.3">
      <c r="B16" s="12" t="s">
        <v>11</v>
      </c>
      <c r="C16" s="31"/>
      <c r="D16" s="13"/>
    </row>
    <row r="17" spans="2:4" ht="15" thickBot="1" x14ac:dyDescent="0.35">
      <c r="B17" s="14" t="s">
        <v>12</v>
      </c>
      <c r="C17" s="32"/>
      <c r="D17" s="17"/>
    </row>
    <row r="18" spans="2:4" ht="15" thickBot="1" x14ac:dyDescent="0.35">
      <c r="B18" s="18" t="s">
        <v>13</v>
      </c>
      <c r="C18" s="33">
        <f>C15+C16+C17</f>
        <v>0</v>
      </c>
      <c r="D18" s="33">
        <f>D15+D16+D17</f>
        <v>0</v>
      </c>
    </row>
  </sheetData>
  <mergeCells count="4">
    <mergeCell ref="C10:D10"/>
    <mergeCell ref="B12:B14"/>
    <mergeCell ref="C12:C14"/>
    <mergeCell ref="D12:D1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1T Pagos</vt:lpstr>
      <vt:lpstr>1T Pte Pago</vt:lpstr>
      <vt:lpstr>1T intereses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Luz Gallego</dc:creator>
  <cp:lastModifiedBy>Montserrat Sedeño Segovia</cp:lastModifiedBy>
  <dcterms:created xsi:type="dcterms:W3CDTF">2015-06-05T18:19:34Z</dcterms:created>
  <dcterms:modified xsi:type="dcterms:W3CDTF">2021-10-19T08:12:00Z</dcterms:modified>
</cp:coreProperties>
</file>